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4385" activeTab="1"/>
  </bookViews>
  <sheets>
    <sheet name="Связки. Группа НП" sheetId="4" r:id="rId1"/>
    <sheet name="Связки. Группа СП" sheetId="5" r:id="rId2"/>
    <sheet name="Индивидуальное лазание" sheetId="6" r:id="rId3"/>
  </sheets>
  <calcPr calcId="152511" calcMode="manual"/>
</workbook>
</file>

<file path=xl/calcChain.xml><?xml version="1.0" encoding="utf-8"?>
<calcChain xmlns="http://schemas.openxmlformats.org/spreadsheetml/2006/main">
  <c r="E7" i="6"/>
  <c r="E8"/>
  <c r="E9"/>
  <c r="E10"/>
  <c r="E13"/>
  <c r="E15"/>
  <c r="E19"/>
  <c r="E20"/>
  <c r="E21"/>
  <c r="E6"/>
  <c r="P29" i="5"/>
  <c r="P27"/>
  <c r="P25"/>
  <c r="P23"/>
  <c r="P21"/>
  <c r="P19"/>
  <c r="P15"/>
  <c r="P13"/>
  <c r="P11"/>
  <c r="P7"/>
  <c r="O9"/>
  <c r="O11"/>
  <c r="O13"/>
  <c r="O15"/>
  <c r="O17"/>
  <c r="O19"/>
  <c r="O21"/>
  <c r="O23"/>
  <c r="O25"/>
  <c r="O27"/>
  <c r="O29"/>
  <c r="O7"/>
  <c r="J21" i="4"/>
  <c r="J19"/>
  <c r="J17"/>
  <c r="J15"/>
  <c r="I9"/>
  <c r="I11"/>
  <c r="I13"/>
  <c r="I15"/>
  <c r="I17"/>
  <c r="I19"/>
  <c r="I21"/>
  <c r="I23"/>
  <c r="I7"/>
</calcChain>
</file>

<file path=xl/sharedStrings.xml><?xml version="1.0" encoding="utf-8"?>
<sst xmlns="http://schemas.openxmlformats.org/spreadsheetml/2006/main" count="204" uniqueCount="99">
  <si>
    <t>День памяти 2015</t>
  </si>
  <si>
    <t>Чемпионат Самарской области по технике альпинизма. Скальный класс. Связки. Группа НП</t>
  </si>
  <si>
    <t>Чемпионат Самарской области по технике альпинизма. Скальный класс. Связки. Группа СП</t>
  </si>
  <si>
    <t>Чемпионат Самарской области по технике альпинизма. Скальный класс. Индивидуальное лазание</t>
  </si>
  <si>
    <t>СКА</t>
  </si>
  <si>
    <t>Пенза-3</t>
  </si>
  <si>
    <t>Название команды</t>
  </si>
  <si>
    <t>Лучи добра</t>
  </si>
  <si>
    <t>Клинч</t>
  </si>
  <si>
    <t>Фаршированные скальники</t>
  </si>
  <si>
    <t>1,5 кота</t>
  </si>
  <si>
    <t>Живая сталь</t>
  </si>
  <si>
    <t>ФАРТ</t>
  </si>
  <si>
    <t>Барььььба</t>
  </si>
  <si>
    <t>№</t>
  </si>
  <si>
    <t>Ишутинов Станислав</t>
  </si>
  <si>
    <t>Силенко-Кравец Елена</t>
  </si>
  <si>
    <t>Кожунова Юлия</t>
  </si>
  <si>
    <t>Стенькин Николай</t>
  </si>
  <si>
    <t>Скотникова Марина</t>
  </si>
  <si>
    <t>Гуляев Леонид</t>
  </si>
  <si>
    <t>Парамонцев</t>
  </si>
  <si>
    <t>Зуев Константин</t>
  </si>
  <si>
    <t>Антипов Юрий</t>
  </si>
  <si>
    <t>Кучеров Роман</t>
  </si>
  <si>
    <t>Мачехин Алексей</t>
  </si>
  <si>
    <t>Матвиец Михаил</t>
  </si>
  <si>
    <t>Сидорчев Михаил</t>
  </si>
  <si>
    <t>Краснов Павел</t>
  </si>
  <si>
    <t>Гафарова Малика</t>
  </si>
  <si>
    <t>Сюрков Артем</t>
  </si>
  <si>
    <t>Каримов Роман</t>
  </si>
  <si>
    <t>Стуликов Алексей</t>
  </si>
  <si>
    <t>Фамилия, имя участника</t>
  </si>
  <si>
    <t>Регион</t>
  </si>
  <si>
    <t>Результат прохождения трасс</t>
  </si>
  <si>
    <t>КВ</t>
  </si>
  <si>
    <t>СНЯТИЕ</t>
  </si>
  <si>
    <t>Сумма баллов</t>
  </si>
  <si>
    <t>Суммарное время</t>
  </si>
  <si>
    <t>Место</t>
  </si>
  <si>
    <t>Результат прохождения трасс. баллы/время</t>
  </si>
  <si>
    <t>Пенза</t>
  </si>
  <si>
    <t>Самара</t>
  </si>
  <si>
    <t>Тольятти</t>
  </si>
  <si>
    <t>Казань</t>
  </si>
  <si>
    <t>КоАн</t>
  </si>
  <si>
    <t>Тень бобра</t>
  </si>
  <si>
    <t>Монолит</t>
  </si>
  <si>
    <t>Ульяновск</t>
  </si>
  <si>
    <t>ЛЕС и МКС</t>
  </si>
  <si>
    <t>СГАУ</t>
  </si>
  <si>
    <t>Балаково-1</t>
  </si>
  <si>
    <t>Балаково-2</t>
  </si>
  <si>
    <t>Балаково-3</t>
  </si>
  <si>
    <t>Балаково-4</t>
  </si>
  <si>
    <t>Голая акула</t>
  </si>
  <si>
    <t>Крым</t>
  </si>
  <si>
    <t>Кожунов Антон</t>
  </si>
  <si>
    <t>Андреев Андрей</t>
  </si>
  <si>
    <t>Ванчугина Александра</t>
  </si>
  <si>
    <t>Васюк Дмитрий</t>
  </si>
  <si>
    <t>Семыкин Антон</t>
  </si>
  <si>
    <t>Хайрулин Евгений</t>
  </si>
  <si>
    <t>Рыжухин Александр</t>
  </si>
  <si>
    <t>Подъячев Михаил</t>
  </si>
  <si>
    <t>Лебедева Елена</t>
  </si>
  <si>
    <t>Соломин Максим</t>
  </si>
  <si>
    <t>Ферафонтова Екатерина</t>
  </si>
  <si>
    <t>Крук Павел</t>
  </si>
  <si>
    <t>Рогунцов Андрей</t>
  </si>
  <si>
    <t>Зыбинская Александра</t>
  </si>
  <si>
    <t>Горбунов</t>
  </si>
  <si>
    <t>Сафонов Станислав</t>
  </si>
  <si>
    <t>Рогунцова Мария</t>
  </si>
  <si>
    <t>Пресняков Михаил</t>
  </si>
  <si>
    <t>Лыкова</t>
  </si>
  <si>
    <t>Гусева</t>
  </si>
  <si>
    <t>Селезнев Константин</t>
  </si>
  <si>
    <t>Грачев Игорь</t>
  </si>
  <si>
    <t>Варламов Никита</t>
  </si>
  <si>
    <t>Зайкин Алексей</t>
  </si>
  <si>
    <t>Балаково</t>
  </si>
  <si>
    <t>Трифонов Илья</t>
  </si>
  <si>
    <t>Жученко Дмитрий</t>
  </si>
  <si>
    <t>Грумеза Максим</t>
  </si>
  <si>
    <t>Евсеев Максим</t>
  </si>
  <si>
    <t>Новосельцева Дарья</t>
  </si>
  <si>
    <t>Алтухова Анастасия</t>
  </si>
  <si>
    <t>Васнецов Александр</t>
  </si>
  <si>
    <t>Кунов Павел</t>
  </si>
  <si>
    <t>Кудряшов Михаил</t>
  </si>
  <si>
    <t>Хлыстов Роман</t>
  </si>
  <si>
    <t>Валицкий Станислав</t>
  </si>
  <si>
    <t>Эргашев Азизбек</t>
  </si>
  <si>
    <t>Тухтаманов Сергей</t>
  </si>
  <si>
    <t>Прохоров Алексей</t>
  </si>
  <si>
    <t>Обмелюхин Евгений</t>
  </si>
  <si>
    <t>Молев Артем</t>
  </si>
</sst>
</file>

<file path=xl/styles.xml><?xml version="1.0" encoding="utf-8"?>
<styleSheet xmlns="http://schemas.openxmlformats.org/spreadsheetml/2006/main">
  <numFmts count="1">
    <numFmt numFmtId="164" formatCode="h:mm:ss;@"/>
  </numFmts>
  <fonts count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801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3" borderId="9" xfId="0" applyFill="1" applyBorder="1"/>
    <xf numFmtId="0" fontId="0" fillId="3" borderId="7" xfId="0" applyFill="1" applyBorder="1"/>
    <xf numFmtId="0" fontId="0" fillId="2" borderId="24" xfId="0" applyFill="1" applyBorder="1"/>
    <xf numFmtId="0" fontId="0" fillId="2" borderId="25" xfId="0" applyFill="1" applyBorder="1"/>
    <xf numFmtId="0" fontId="0" fillId="5" borderId="24" xfId="0" applyFill="1" applyBorder="1"/>
    <xf numFmtId="0" fontId="0" fillId="5" borderId="25" xfId="0" applyFill="1" applyBorder="1"/>
    <xf numFmtId="0" fontId="0" fillId="0" borderId="9" xfId="0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9" xfId="0" applyFill="1" applyBorder="1"/>
    <xf numFmtId="0" fontId="0" fillId="0" borderId="21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7" xfId="0" applyFill="1" applyBorder="1"/>
    <xf numFmtId="164" fontId="0" fillId="0" borderId="11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24" xfId="0" applyFill="1" applyBorder="1"/>
    <xf numFmtId="0" fontId="0" fillId="0" borderId="14" xfId="0" applyFill="1" applyBorder="1" applyAlignment="1">
      <alignment horizontal="center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25" xfId="0" applyFill="1" applyBorder="1"/>
    <xf numFmtId="164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1" xfId="0" applyFill="1" applyBorder="1"/>
    <xf numFmtId="0" fontId="0" fillId="2" borderId="7" xfId="0" applyFill="1" applyBorder="1"/>
    <xf numFmtId="164" fontId="0" fillId="2" borderId="22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/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/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/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1" xfId="0" applyFill="1" applyBorder="1"/>
    <xf numFmtId="0" fontId="0" fillId="6" borderId="7" xfId="0" applyFill="1" applyBorder="1"/>
    <xf numFmtId="164" fontId="0" fillId="6" borderId="22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6" borderId="23" xfId="0" applyNumberFormat="1" applyFill="1" applyBorder="1" applyAlignment="1">
      <alignment horizontal="center"/>
    </xf>
    <xf numFmtId="0" fontId="0" fillId="6" borderId="13" xfId="0" applyFill="1" applyBorder="1"/>
    <xf numFmtId="0" fontId="0" fillId="6" borderId="13" xfId="0" applyFill="1" applyBorder="1" applyAlignment="1">
      <alignment horizontal="center"/>
    </xf>
    <xf numFmtId="0" fontId="0" fillId="6" borderId="24" xfId="0" applyFill="1" applyBorder="1"/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8" xfId="0" applyFill="1" applyBorder="1"/>
    <xf numFmtId="0" fontId="0" fillId="6" borderId="25" xfId="0" applyFill="1" applyBorder="1"/>
    <xf numFmtId="164" fontId="0" fillId="6" borderId="17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6" borderId="3" xfId="0" applyFill="1" applyBorder="1"/>
    <xf numFmtId="164" fontId="0" fillId="6" borderId="15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31" xfId="0" applyNumberForma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33" xfId="0" applyNumberForma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164" fontId="0" fillId="6" borderId="30" xfId="0" applyNumberFormat="1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8016"/>
      <color rgb="FFE82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K32" sqref="K32"/>
    </sheetView>
  </sheetViews>
  <sheetFormatPr defaultRowHeight="15"/>
  <cols>
    <col min="1" max="1" width="4.85546875" customWidth="1"/>
    <col min="2" max="2" width="21.42578125" customWidth="1"/>
    <col min="3" max="3" width="26" customWidth="1"/>
    <col min="5" max="8" width="8.7109375" customWidth="1"/>
    <col min="10" max="10" width="11.7109375" customWidth="1"/>
  </cols>
  <sheetData>
    <row r="1" spans="1:11">
      <c r="A1" t="s">
        <v>0</v>
      </c>
    </row>
    <row r="2" spans="1:11">
      <c r="A2" t="s">
        <v>1</v>
      </c>
    </row>
    <row r="3" spans="1:11" ht="15.75" thickBot="1"/>
    <row r="4" spans="1:11" ht="15" customHeight="1">
      <c r="A4" s="210" t="s">
        <v>14</v>
      </c>
      <c r="B4" s="211" t="s">
        <v>6</v>
      </c>
      <c r="C4" s="211" t="s">
        <v>33</v>
      </c>
      <c r="D4" s="216" t="s">
        <v>34</v>
      </c>
      <c r="E4" s="151" t="s">
        <v>41</v>
      </c>
      <c r="F4" s="152"/>
      <c r="G4" s="152"/>
      <c r="H4" s="153"/>
      <c r="I4" s="169" t="s">
        <v>38</v>
      </c>
      <c r="J4" s="172" t="s">
        <v>39</v>
      </c>
      <c r="K4" s="167" t="s">
        <v>40</v>
      </c>
    </row>
    <row r="5" spans="1:11">
      <c r="A5" s="214"/>
      <c r="B5" s="215"/>
      <c r="C5" s="215"/>
      <c r="D5" s="217"/>
      <c r="E5" s="154"/>
      <c r="F5" s="155"/>
      <c r="G5" s="155"/>
      <c r="H5" s="156"/>
      <c r="I5" s="170"/>
      <c r="J5" s="173"/>
      <c r="K5" s="175"/>
    </row>
    <row r="6" spans="1:11" ht="15.75" thickBot="1">
      <c r="A6" s="177"/>
      <c r="B6" s="179"/>
      <c r="C6" s="179"/>
      <c r="D6" s="218"/>
      <c r="E6" s="31">
        <v>1</v>
      </c>
      <c r="F6" s="3">
        <v>2</v>
      </c>
      <c r="G6" s="3">
        <v>3</v>
      </c>
      <c r="H6" s="32">
        <v>4</v>
      </c>
      <c r="I6" s="171"/>
      <c r="J6" s="174"/>
      <c r="K6" s="168"/>
    </row>
    <row r="7" spans="1:11">
      <c r="A7" s="210">
        <v>1</v>
      </c>
      <c r="B7" s="211" t="s">
        <v>4</v>
      </c>
      <c r="C7" s="6" t="s">
        <v>15</v>
      </c>
      <c r="D7" s="22" t="s">
        <v>43</v>
      </c>
      <c r="E7" s="33">
        <v>0</v>
      </c>
      <c r="F7" s="7">
        <v>0</v>
      </c>
      <c r="G7" s="7">
        <v>0</v>
      </c>
      <c r="H7" s="34">
        <v>0</v>
      </c>
      <c r="I7" s="186">
        <f>E7+F7+G7+H7</f>
        <v>0</v>
      </c>
      <c r="J7" s="212"/>
      <c r="K7" s="167"/>
    </row>
    <row r="8" spans="1:11" ht="15.75" thickBot="1">
      <c r="A8" s="177"/>
      <c r="B8" s="179"/>
      <c r="C8" s="2" t="s">
        <v>16</v>
      </c>
      <c r="D8" s="23" t="s">
        <v>43</v>
      </c>
      <c r="E8" s="31" t="s">
        <v>36</v>
      </c>
      <c r="F8" s="3" t="s">
        <v>36</v>
      </c>
      <c r="G8" s="3" t="s">
        <v>36</v>
      </c>
      <c r="H8" s="35" t="s">
        <v>37</v>
      </c>
      <c r="I8" s="158"/>
      <c r="J8" s="213"/>
      <c r="K8" s="168"/>
    </row>
    <row r="9" spans="1:11">
      <c r="A9" s="210">
        <v>2</v>
      </c>
      <c r="B9" s="211" t="s">
        <v>5</v>
      </c>
      <c r="C9" s="6" t="s">
        <v>17</v>
      </c>
      <c r="D9" s="50" t="s">
        <v>42</v>
      </c>
      <c r="E9" s="33">
        <v>0</v>
      </c>
      <c r="F9" s="7"/>
      <c r="G9" s="7"/>
      <c r="H9" s="34">
        <v>0</v>
      </c>
      <c r="I9" s="186">
        <f t="shared" ref="I9:I23" si="0">E9+F9+G9+H9</f>
        <v>0</v>
      </c>
      <c r="J9" s="212"/>
      <c r="K9" s="167"/>
    </row>
    <row r="10" spans="1:11" ht="15.75" thickBot="1">
      <c r="A10" s="177"/>
      <c r="B10" s="179"/>
      <c r="C10" s="2" t="s">
        <v>18</v>
      </c>
      <c r="D10" s="30" t="s">
        <v>42</v>
      </c>
      <c r="E10" s="31" t="s">
        <v>36</v>
      </c>
      <c r="F10" s="3"/>
      <c r="G10" s="3"/>
      <c r="H10" s="32" t="s">
        <v>36</v>
      </c>
      <c r="I10" s="158"/>
      <c r="J10" s="213"/>
      <c r="K10" s="168"/>
    </row>
    <row r="11" spans="1:11">
      <c r="A11" s="210">
        <v>3</v>
      </c>
      <c r="B11" s="211" t="s">
        <v>7</v>
      </c>
      <c r="C11" s="6" t="s">
        <v>19</v>
      </c>
      <c r="D11" s="22" t="s">
        <v>43</v>
      </c>
      <c r="E11" s="33">
        <v>0</v>
      </c>
      <c r="F11" s="7">
        <v>0</v>
      </c>
      <c r="G11" s="7">
        <v>0</v>
      </c>
      <c r="H11" s="34">
        <v>0</v>
      </c>
      <c r="I11" s="186">
        <f t="shared" si="0"/>
        <v>0</v>
      </c>
      <c r="J11" s="212"/>
      <c r="K11" s="167"/>
    </row>
    <row r="12" spans="1:11" ht="15.75" thickBot="1">
      <c r="A12" s="177"/>
      <c r="B12" s="179"/>
      <c r="C12" s="2" t="s">
        <v>20</v>
      </c>
      <c r="D12" s="23" t="s">
        <v>43</v>
      </c>
      <c r="E12" s="31" t="s">
        <v>36</v>
      </c>
      <c r="F12" s="8" t="s">
        <v>37</v>
      </c>
      <c r="G12" s="3" t="s">
        <v>36</v>
      </c>
      <c r="H12" s="32" t="s">
        <v>36</v>
      </c>
      <c r="I12" s="158"/>
      <c r="J12" s="213"/>
      <c r="K12" s="168"/>
    </row>
    <row r="13" spans="1:11">
      <c r="A13" s="210">
        <v>4</v>
      </c>
      <c r="B13" s="211" t="s">
        <v>8</v>
      </c>
      <c r="C13" s="6" t="s">
        <v>21</v>
      </c>
      <c r="D13" s="22"/>
      <c r="E13" s="33">
        <v>0</v>
      </c>
      <c r="F13" s="7">
        <v>0</v>
      </c>
      <c r="G13" s="7">
        <v>0</v>
      </c>
      <c r="H13" s="34">
        <v>0</v>
      </c>
      <c r="I13" s="186">
        <f t="shared" si="0"/>
        <v>0</v>
      </c>
      <c r="J13" s="212"/>
      <c r="K13" s="167"/>
    </row>
    <row r="14" spans="1:11" ht="15.75" thickBot="1">
      <c r="A14" s="177"/>
      <c r="B14" s="179"/>
      <c r="C14" s="2" t="s">
        <v>22</v>
      </c>
      <c r="D14" s="23"/>
      <c r="E14" s="31" t="s">
        <v>37</v>
      </c>
      <c r="F14" s="3" t="s">
        <v>36</v>
      </c>
      <c r="G14" s="3" t="s">
        <v>36</v>
      </c>
      <c r="H14" s="32" t="s">
        <v>36</v>
      </c>
      <c r="I14" s="158"/>
      <c r="J14" s="213"/>
      <c r="K14" s="168"/>
    </row>
    <row r="15" spans="1:11" ht="15" customHeight="1">
      <c r="A15" s="206">
        <v>5</v>
      </c>
      <c r="B15" s="208" t="s">
        <v>9</v>
      </c>
      <c r="C15" s="9" t="s">
        <v>23</v>
      </c>
      <c r="D15" s="24" t="s">
        <v>44</v>
      </c>
      <c r="E15" s="36">
        <v>0</v>
      </c>
      <c r="F15" s="10">
        <v>0</v>
      </c>
      <c r="G15" s="10">
        <v>35</v>
      </c>
      <c r="H15" s="37">
        <v>0</v>
      </c>
      <c r="I15" s="204">
        <f t="shared" si="0"/>
        <v>35</v>
      </c>
      <c r="J15" s="205">
        <f>G16</f>
        <v>1.4988425925925926E-2</v>
      </c>
      <c r="K15" s="165">
        <v>3</v>
      </c>
    </row>
    <row r="16" spans="1:11" ht="15.75" customHeight="1" thickBot="1">
      <c r="A16" s="207"/>
      <c r="B16" s="209"/>
      <c r="C16" s="11" t="s">
        <v>24</v>
      </c>
      <c r="D16" s="25" t="s">
        <v>44</v>
      </c>
      <c r="E16" s="38" t="s">
        <v>36</v>
      </c>
      <c r="F16" s="12" t="s">
        <v>36</v>
      </c>
      <c r="G16" s="13">
        <v>1.4988425925925926E-2</v>
      </c>
      <c r="H16" s="39" t="s">
        <v>36</v>
      </c>
      <c r="I16" s="204"/>
      <c r="J16" s="205"/>
      <c r="K16" s="166"/>
    </row>
    <row r="17" spans="1:11" ht="15" customHeight="1">
      <c r="A17" s="196">
        <v>6</v>
      </c>
      <c r="B17" s="198" t="s">
        <v>10</v>
      </c>
      <c r="C17" s="14" t="s">
        <v>25</v>
      </c>
      <c r="D17" s="26" t="s">
        <v>43</v>
      </c>
      <c r="E17" s="40">
        <v>25</v>
      </c>
      <c r="F17" s="15">
        <v>0</v>
      </c>
      <c r="G17" s="15">
        <v>0</v>
      </c>
      <c r="H17" s="41">
        <v>30</v>
      </c>
      <c r="I17" s="200">
        <f t="shared" si="0"/>
        <v>55</v>
      </c>
      <c r="J17" s="202">
        <f>E18+H18</f>
        <v>3.681712962962963E-2</v>
      </c>
      <c r="K17" s="163">
        <v>2</v>
      </c>
    </row>
    <row r="18" spans="1:11" ht="15.75" customHeight="1" thickBot="1">
      <c r="A18" s="197"/>
      <c r="B18" s="199"/>
      <c r="C18" s="16" t="s">
        <v>26</v>
      </c>
      <c r="D18" s="27" t="s">
        <v>43</v>
      </c>
      <c r="E18" s="42">
        <v>1.4652777777777778E-2</v>
      </c>
      <c r="F18" s="17" t="s">
        <v>36</v>
      </c>
      <c r="G18" s="17" t="s">
        <v>36</v>
      </c>
      <c r="H18" s="43">
        <v>2.2164351851851852E-2</v>
      </c>
      <c r="I18" s="201"/>
      <c r="J18" s="203"/>
      <c r="K18" s="164"/>
    </row>
    <row r="19" spans="1:11" ht="15" customHeight="1">
      <c r="A19" s="191">
        <v>7</v>
      </c>
      <c r="B19" s="193" t="s">
        <v>11</v>
      </c>
      <c r="C19" s="125" t="s">
        <v>27</v>
      </c>
      <c r="D19" s="127" t="s">
        <v>43</v>
      </c>
      <c r="E19" s="128">
        <v>20</v>
      </c>
      <c r="F19" s="126">
        <v>22</v>
      </c>
      <c r="G19" s="126">
        <v>25</v>
      </c>
      <c r="H19" s="129">
        <v>30</v>
      </c>
      <c r="I19" s="189">
        <f t="shared" si="0"/>
        <v>97</v>
      </c>
      <c r="J19" s="190">
        <f>E20+F20+G20+H20</f>
        <v>4.6412037037037036E-2</v>
      </c>
      <c r="K19" s="180">
        <v>1</v>
      </c>
    </row>
    <row r="20" spans="1:11" ht="15.75" customHeight="1" thickBot="1">
      <c r="A20" s="192"/>
      <c r="B20" s="194"/>
      <c r="C20" s="130" t="s">
        <v>28</v>
      </c>
      <c r="D20" s="131" t="s">
        <v>43</v>
      </c>
      <c r="E20" s="132">
        <v>1.2395833333333335E-2</v>
      </c>
      <c r="F20" s="133">
        <v>1.2129629629629629E-2</v>
      </c>
      <c r="G20" s="133">
        <v>9.432870370370371E-3</v>
      </c>
      <c r="H20" s="134">
        <v>1.2453703703703703E-2</v>
      </c>
      <c r="I20" s="189"/>
      <c r="J20" s="190"/>
      <c r="K20" s="181"/>
    </row>
    <row r="21" spans="1:11">
      <c r="A21" s="182">
        <v>8</v>
      </c>
      <c r="B21" s="184" t="s">
        <v>12</v>
      </c>
      <c r="C21" s="18" t="s">
        <v>29</v>
      </c>
      <c r="D21" s="28" t="s">
        <v>45</v>
      </c>
      <c r="E21" s="44">
        <v>0</v>
      </c>
      <c r="F21" s="19">
        <v>0</v>
      </c>
      <c r="G21" s="19">
        <v>0</v>
      </c>
      <c r="H21" s="45">
        <v>30</v>
      </c>
      <c r="I21" s="186">
        <f t="shared" si="0"/>
        <v>30</v>
      </c>
      <c r="J21" s="187">
        <f>H22</f>
        <v>2.3078703703703702E-2</v>
      </c>
      <c r="K21" s="161">
        <v>4</v>
      </c>
    </row>
    <row r="22" spans="1:11" ht="15.75" thickBot="1">
      <c r="A22" s="183"/>
      <c r="B22" s="185"/>
      <c r="C22" s="20" t="s">
        <v>30</v>
      </c>
      <c r="D22" s="29" t="s">
        <v>45</v>
      </c>
      <c r="E22" s="46" t="s">
        <v>36</v>
      </c>
      <c r="F22" s="21" t="s">
        <v>36</v>
      </c>
      <c r="G22" s="21" t="s">
        <v>36</v>
      </c>
      <c r="H22" s="47">
        <v>2.3078703703703702E-2</v>
      </c>
      <c r="I22" s="158"/>
      <c r="J22" s="188"/>
      <c r="K22" s="162"/>
    </row>
    <row r="23" spans="1:11">
      <c r="A23" s="176">
        <v>9</v>
      </c>
      <c r="B23" s="178" t="s">
        <v>13</v>
      </c>
      <c r="C23" s="4" t="s">
        <v>31</v>
      </c>
      <c r="D23" s="30" t="s">
        <v>43</v>
      </c>
      <c r="E23" s="48"/>
      <c r="F23" s="5"/>
      <c r="G23" s="5">
        <v>0</v>
      </c>
      <c r="H23" s="49">
        <v>0</v>
      </c>
      <c r="I23" s="157">
        <f t="shared" si="0"/>
        <v>0</v>
      </c>
      <c r="J23" s="159"/>
      <c r="K23" s="195"/>
    </row>
    <row r="24" spans="1:11" ht="15.75" thickBot="1">
      <c r="A24" s="177"/>
      <c r="B24" s="179"/>
      <c r="C24" s="2" t="s">
        <v>32</v>
      </c>
      <c r="D24" s="23" t="s">
        <v>43</v>
      </c>
      <c r="E24" s="31"/>
      <c r="F24" s="3"/>
      <c r="G24" s="3" t="s">
        <v>36</v>
      </c>
      <c r="H24" s="32" t="s">
        <v>36</v>
      </c>
      <c r="I24" s="158"/>
      <c r="J24" s="160"/>
      <c r="K24" s="168"/>
    </row>
  </sheetData>
  <mergeCells count="53">
    <mergeCell ref="A9:A10"/>
    <mergeCell ref="B9:B10"/>
    <mergeCell ref="J7:J8"/>
    <mergeCell ref="A7:A8"/>
    <mergeCell ref="B7:B8"/>
    <mergeCell ref="A4:A6"/>
    <mergeCell ref="B4:B6"/>
    <mergeCell ref="C4:C6"/>
    <mergeCell ref="D4:D6"/>
    <mergeCell ref="A13:A14"/>
    <mergeCell ref="B13:B14"/>
    <mergeCell ref="I13:I14"/>
    <mergeCell ref="J13:J14"/>
    <mergeCell ref="I11:I12"/>
    <mergeCell ref="J11:J12"/>
    <mergeCell ref="A11:A12"/>
    <mergeCell ref="B11:B12"/>
    <mergeCell ref="A17:A18"/>
    <mergeCell ref="B17:B18"/>
    <mergeCell ref="I17:I18"/>
    <mergeCell ref="J17:J18"/>
    <mergeCell ref="I15:I16"/>
    <mergeCell ref="J15:J16"/>
    <mergeCell ref="A15:A16"/>
    <mergeCell ref="B15:B16"/>
    <mergeCell ref="A23:A24"/>
    <mergeCell ref="B23:B24"/>
    <mergeCell ref="K19:K20"/>
    <mergeCell ref="A21:A22"/>
    <mergeCell ref="B21:B22"/>
    <mergeCell ref="I21:I22"/>
    <mergeCell ref="J21:J22"/>
    <mergeCell ref="I19:I20"/>
    <mergeCell ref="J19:J20"/>
    <mergeCell ref="A19:A20"/>
    <mergeCell ref="B19:B20"/>
    <mergeCell ref="K23:K24"/>
    <mergeCell ref="E4:H5"/>
    <mergeCell ref="I23:I24"/>
    <mergeCell ref="J23:J24"/>
    <mergeCell ref="K21:K22"/>
    <mergeCell ref="K17:K18"/>
    <mergeCell ref="K15:K16"/>
    <mergeCell ref="K13:K14"/>
    <mergeCell ref="K11:K12"/>
    <mergeCell ref="K9:K10"/>
    <mergeCell ref="K7:K8"/>
    <mergeCell ref="I4:I6"/>
    <mergeCell ref="J4:J6"/>
    <mergeCell ref="K4:K6"/>
    <mergeCell ref="I9:I10"/>
    <mergeCell ref="J9:J10"/>
    <mergeCell ref="I7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>
      <selection activeCell="K32" sqref="K32"/>
    </sheetView>
  </sheetViews>
  <sheetFormatPr defaultRowHeight="15"/>
  <cols>
    <col min="1" max="1" width="4" customWidth="1"/>
    <col min="2" max="2" width="18.5703125" customWidth="1"/>
    <col min="3" max="3" width="26" customWidth="1"/>
    <col min="4" max="4" width="10.42578125" customWidth="1"/>
    <col min="5" max="14" width="8.7109375" customWidth="1"/>
    <col min="15" max="15" width="7.5703125" customWidth="1"/>
    <col min="16" max="16" width="11.5703125" customWidth="1"/>
    <col min="17" max="17" width="6.5703125" customWidth="1"/>
  </cols>
  <sheetData>
    <row r="1" spans="1:17">
      <c r="A1" t="s">
        <v>0</v>
      </c>
    </row>
    <row r="2" spans="1:17">
      <c r="A2" t="s">
        <v>2</v>
      </c>
    </row>
    <row r="3" spans="1:17" ht="15.75" thickBot="1"/>
    <row r="4" spans="1:17" ht="15" customHeight="1">
      <c r="A4" s="217" t="s">
        <v>14</v>
      </c>
      <c r="B4" s="210" t="s">
        <v>6</v>
      </c>
      <c r="C4" s="211" t="s">
        <v>33</v>
      </c>
      <c r="D4" s="216" t="s">
        <v>34</v>
      </c>
      <c r="E4" s="151" t="s">
        <v>41</v>
      </c>
      <c r="F4" s="152"/>
      <c r="G4" s="152"/>
      <c r="H4" s="152"/>
      <c r="I4" s="152"/>
      <c r="J4" s="152"/>
      <c r="K4" s="152"/>
      <c r="L4" s="152"/>
      <c r="M4" s="152"/>
      <c r="N4" s="153"/>
      <c r="O4" s="169" t="s">
        <v>38</v>
      </c>
      <c r="P4" s="172" t="s">
        <v>39</v>
      </c>
      <c r="Q4" s="167" t="s">
        <v>40</v>
      </c>
    </row>
    <row r="5" spans="1:17">
      <c r="A5" s="217"/>
      <c r="B5" s="214"/>
      <c r="C5" s="215"/>
      <c r="D5" s="217"/>
      <c r="E5" s="154"/>
      <c r="F5" s="155"/>
      <c r="G5" s="155"/>
      <c r="H5" s="155"/>
      <c r="I5" s="155"/>
      <c r="J5" s="155"/>
      <c r="K5" s="155"/>
      <c r="L5" s="155"/>
      <c r="M5" s="155"/>
      <c r="N5" s="156"/>
      <c r="O5" s="170"/>
      <c r="P5" s="173"/>
      <c r="Q5" s="175"/>
    </row>
    <row r="6" spans="1:17" ht="15.75" thickBot="1">
      <c r="A6" s="217"/>
      <c r="B6" s="177"/>
      <c r="C6" s="179"/>
      <c r="D6" s="218"/>
      <c r="E6" s="73">
        <v>1</v>
      </c>
      <c r="F6" s="3">
        <v>2</v>
      </c>
      <c r="G6" s="80">
        <v>3</v>
      </c>
      <c r="H6" s="3">
        <v>4</v>
      </c>
      <c r="I6" s="80">
        <v>5</v>
      </c>
      <c r="J6" s="3">
        <v>6</v>
      </c>
      <c r="K6" s="80">
        <v>7</v>
      </c>
      <c r="L6" s="3">
        <v>8</v>
      </c>
      <c r="M6" s="80">
        <v>9</v>
      </c>
      <c r="N6" s="32">
        <v>10</v>
      </c>
      <c r="O6" s="171"/>
      <c r="P6" s="174"/>
      <c r="Q6" s="168"/>
    </row>
    <row r="7" spans="1:17">
      <c r="A7" s="256">
        <v>1</v>
      </c>
      <c r="B7" s="206" t="s">
        <v>46</v>
      </c>
      <c r="C7" s="9" t="s">
        <v>58</v>
      </c>
      <c r="D7" s="24" t="s">
        <v>42</v>
      </c>
      <c r="E7" s="36">
        <v>40</v>
      </c>
      <c r="F7" s="10">
        <v>0</v>
      </c>
      <c r="G7" s="10">
        <v>47</v>
      </c>
      <c r="H7" s="10">
        <v>47</v>
      </c>
      <c r="I7" s="10"/>
      <c r="J7" s="10">
        <v>40</v>
      </c>
      <c r="K7" s="10">
        <v>55</v>
      </c>
      <c r="L7" s="10">
        <v>45</v>
      </c>
      <c r="M7" s="10">
        <v>40</v>
      </c>
      <c r="N7" s="37">
        <v>47</v>
      </c>
      <c r="O7" s="165">
        <f>E7+F7+G7+H7+I7+J7+K7+L7+M7+N7</f>
        <v>361</v>
      </c>
      <c r="P7" s="257">
        <f>E8+G8+H8+J8+K8+L8+M8+N8</f>
        <v>8.9918981481481489E-2</v>
      </c>
      <c r="Q7" s="165">
        <v>3</v>
      </c>
    </row>
    <row r="8" spans="1:17" ht="15.75" thickBot="1">
      <c r="A8" s="256"/>
      <c r="B8" s="207"/>
      <c r="C8" s="11" t="s">
        <v>59</v>
      </c>
      <c r="D8" s="25" t="s">
        <v>42</v>
      </c>
      <c r="E8" s="95">
        <v>1.2361111111111113E-2</v>
      </c>
      <c r="F8" s="13" t="s">
        <v>36</v>
      </c>
      <c r="G8" s="13">
        <v>8.9930555555555545E-3</v>
      </c>
      <c r="H8" s="13">
        <v>1.34375E-2</v>
      </c>
      <c r="I8" s="13"/>
      <c r="J8" s="13">
        <v>1.0810185185185185E-2</v>
      </c>
      <c r="K8" s="13">
        <v>1.1400462962962965E-2</v>
      </c>
      <c r="L8" s="13">
        <v>1.4097222222222221E-2</v>
      </c>
      <c r="M8" s="13">
        <v>9.0740740740740729E-3</v>
      </c>
      <c r="N8" s="96">
        <v>9.7453703703703713E-3</v>
      </c>
      <c r="O8" s="166"/>
      <c r="P8" s="258"/>
      <c r="Q8" s="166"/>
    </row>
    <row r="9" spans="1:17">
      <c r="A9" s="217">
        <v>2</v>
      </c>
      <c r="B9" s="210" t="s">
        <v>47</v>
      </c>
      <c r="C9" s="6" t="s">
        <v>60</v>
      </c>
      <c r="D9" s="22" t="s">
        <v>42</v>
      </c>
      <c r="E9" s="76"/>
      <c r="F9" s="7"/>
      <c r="G9" s="83">
        <v>0</v>
      </c>
      <c r="H9" s="7">
        <v>0</v>
      </c>
      <c r="I9" s="83"/>
      <c r="J9" s="7">
        <v>0</v>
      </c>
      <c r="K9" s="83"/>
      <c r="L9" s="7">
        <v>0</v>
      </c>
      <c r="M9" s="83">
        <v>0</v>
      </c>
      <c r="N9" s="34">
        <v>0</v>
      </c>
      <c r="O9" s="161">
        <f t="shared" ref="O9" si="0">E9+F9+G9+H9+I9+J9+K9+L9+M9+N9</f>
        <v>0</v>
      </c>
      <c r="P9" s="248"/>
      <c r="Q9" s="167"/>
    </row>
    <row r="10" spans="1:17" ht="15.75" thickBot="1">
      <c r="A10" s="217"/>
      <c r="B10" s="177"/>
      <c r="C10" s="2" t="s">
        <v>61</v>
      </c>
      <c r="D10" s="23" t="s">
        <v>42</v>
      </c>
      <c r="E10" s="73"/>
      <c r="F10" s="3"/>
      <c r="G10" s="79" t="s">
        <v>36</v>
      </c>
      <c r="H10" s="69" t="s">
        <v>36</v>
      </c>
      <c r="I10" s="80"/>
      <c r="J10" s="69" t="s">
        <v>36</v>
      </c>
      <c r="K10" s="80"/>
      <c r="L10" s="69" t="s">
        <v>36</v>
      </c>
      <c r="M10" s="79" t="s">
        <v>36</v>
      </c>
      <c r="N10" s="67" t="s">
        <v>36</v>
      </c>
      <c r="O10" s="162"/>
      <c r="P10" s="245"/>
      <c r="Q10" s="168"/>
    </row>
    <row r="11" spans="1:17">
      <c r="A11" s="249">
        <v>3</v>
      </c>
      <c r="B11" s="250" t="s">
        <v>48</v>
      </c>
      <c r="C11" s="85" t="s">
        <v>62</v>
      </c>
      <c r="D11" s="87" t="s">
        <v>44</v>
      </c>
      <c r="E11" s="88">
        <v>52</v>
      </c>
      <c r="F11" s="86">
        <v>0</v>
      </c>
      <c r="G11" s="86">
        <v>52</v>
      </c>
      <c r="H11" s="86">
        <v>45</v>
      </c>
      <c r="I11" s="86">
        <v>25</v>
      </c>
      <c r="J11" s="86">
        <v>52</v>
      </c>
      <c r="K11" s="86">
        <v>55</v>
      </c>
      <c r="L11" s="86">
        <v>45</v>
      </c>
      <c r="M11" s="86">
        <v>48</v>
      </c>
      <c r="N11" s="89">
        <v>52</v>
      </c>
      <c r="O11" s="252">
        <f t="shared" ref="O11" si="1">E11+F11+G11+H11+I11+J11+K11+L11+M11+N11</f>
        <v>426</v>
      </c>
      <c r="P11" s="254">
        <f>E12+G12+H12+I12+J12+K12+L12+M12+N12</f>
        <v>9.4189814814814823E-2</v>
      </c>
      <c r="Q11" s="252">
        <v>2</v>
      </c>
    </row>
    <row r="12" spans="1:17" ht="15.75" thickBot="1">
      <c r="A12" s="249"/>
      <c r="B12" s="251"/>
      <c r="C12" s="90" t="s">
        <v>63</v>
      </c>
      <c r="D12" s="91" t="s">
        <v>44</v>
      </c>
      <c r="E12" s="92">
        <v>1.5671296296296298E-2</v>
      </c>
      <c r="F12" s="93" t="s">
        <v>36</v>
      </c>
      <c r="G12" s="93">
        <v>8.8310185185185176E-3</v>
      </c>
      <c r="H12" s="93">
        <v>1.1423611111111112E-2</v>
      </c>
      <c r="I12" s="93">
        <v>1.1990740740740739E-2</v>
      </c>
      <c r="J12" s="93">
        <v>8.2870370370370372E-3</v>
      </c>
      <c r="K12" s="93">
        <v>8.7037037037037031E-3</v>
      </c>
      <c r="L12" s="93">
        <v>1.0092592592592592E-2</v>
      </c>
      <c r="M12" s="93">
        <v>1.0856481481481481E-2</v>
      </c>
      <c r="N12" s="94">
        <v>8.3333333333333332E-3</v>
      </c>
      <c r="O12" s="253"/>
      <c r="P12" s="255"/>
      <c r="Q12" s="253"/>
    </row>
    <row r="13" spans="1:17">
      <c r="A13" s="217">
        <v>4</v>
      </c>
      <c r="B13" s="210" t="s">
        <v>49</v>
      </c>
      <c r="C13" s="6" t="s">
        <v>64</v>
      </c>
      <c r="D13" s="22" t="s">
        <v>49</v>
      </c>
      <c r="E13" s="76">
        <v>0</v>
      </c>
      <c r="F13" s="7">
        <v>0</v>
      </c>
      <c r="G13" s="83">
        <v>47</v>
      </c>
      <c r="H13" s="7"/>
      <c r="I13" s="83">
        <v>31</v>
      </c>
      <c r="J13" s="7"/>
      <c r="K13" s="83"/>
      <c r="L13" s="7"/>
      <c r="M13" s="83">
        <v>0</v>
      </c>
      <c r="N13" s="34">
        <v>0</v>
      </c>
      <c r="O13" s="161">
        <f t="shared" ref="O13" si="2">E13+F13+G13+H13+I13+J13+K13+L13+M13+N13</f>
        <v>78</v>
      </c>
      <c r="P13" s="244">
        <f>G14+I14</f>
        <v>3.8101851851851852E-2</v>
      </c>
      <c r="Q13" s="167">
        <v>9</v>
      </c>
    </row>
    <row r="14" spans="1:17" ht="15.75" thickBot="1">
      <c r="A14" s="217"/>
      <c r="B14" s="177"/>
      <c r="C14" s="2" t="s">
        <v>65</v>
      </c>
      <c r="D14" s="23" t="s">
        <v>49</v>
      </c>
      <c r="E14" s="77" t="s">
        <v>36</v>
      </c>
      <c r="F14" s="69" t="s">
        <v>36</v>
      </c>
      <c r="G14" s="79">
        <v>1.6620370370370372E-2</v>
      </c>
      <c r="H14" s="3"/>
      <c r="I14" s="79">
        <v>2.148148148148148E-2</v>
      </c>
      <c r="J14" s="3"/>
      <c r="K14" s="80"/>
      <c r="L14" s="3"/>
      <c r="M14" s="79" t="s">
        <v>36</v>
      </c>
      <c r="N14" s="67" t="s">
        <v>36</v>
      </c>
      <c r="O14" s="162"/>
      <c r="P14" s="245"/>
      <c r="Q14" s="168"/>
    </row>
    <row r="15" spans="1:17" ht="15" customHeight="1">
      <c r="A15" s="240">
        <v>5</v>
      </c>
      <c r="B15" s="246" t="s">
        <v>50</v>
      </c>
      <c r="C15" s="51" t="s">
        <v>66</v>
      </c>
      <c r="D15" s="53"/>
      <c r="E15" s="74"/>
      <c r="F15" s="52"/>
      <c r="G15" s="81">
        <v>0</v>
      </c>
      <c r="H15" s="52">
        <v>0</v>
      </c>
      <c r="I15" s="81"/>
      <c r="J15" s="52">
        <v>47</v>
      </c>
      <c r="K15" s="81">
        <v>0</v>
      </c>
      <c r="L15" s="52">
        <v>45</v>
      </c>
      <c r="M15" s="81"/>
      <c r="N15" s="54">
        <v>0</v>
      </c>
      <c r="O15" s="227">
        <f t="shared" ref="O15" si="3">E15+F15+G15+H15+I15+J15+K15+L15+M15+N15</f>
        <v>92</v>
      </c>
      <c r="P15" s="229">
        <f>J16+L16</f>
        <v>3.1909722222222221E-2</v>
      </c>
      <c r="Q15" s="231">
        <v>8</v>
      </c>
    </row>
    <row r="16" spans="1:17" ht="15.75" customHeight="1" thickBot="1">
      <c r="A16" s="240"/>
      <c r="B16" s="247"/>
      <c r="C16" s="55" t="s">
        <v>67</v>
      </c>
      <c r="D16" s="57"/>
      <c r="E16" s="78"/>
      <c r="F16" s="56"/>
      <c r="G16" s="82" t="s">
        <v>36</v>
      </c>
      <c r="H16" s="58" t="s">
        <v>36</v>
      </c>
      <c r="I16" s="82"/>
      <c r="J16" s="58">
        <v>1.5810185185185184E-2</v>
      </c>
      <c r="K16" s="82" t="s">
        <v>36</v>
      </c>
      <c r="L16" s="58">
        <v>1.6099537037037037E-2</v>
      </c>
      <c r="M16" s="82"/>
      <c r="N16" s="68" t="s">
        <v>36</v>
      </c>
      <c r="O16" s="228"/>
      <c r="P16" s="230"/>
      <c r="Q16" s="232"/>
    </row>
    <row r="17" spans="1:17" ht="15" customHeight="1">
      <c r="A17" s="240">
        <v>6</v>
      </c>
      <c r="B17" s="233" t="s">
        <v>51</v>
      </c>
      <c r="C17" s="59" t="s">
        <v>68</v>
      </c>
      <c r="D17" s="61" t="s">
        <v>43</v>
      </c>
      <c r="E17" s="76"/>
      <c r="F17" s="60"/>
      <c r="G17" s="83"/>
      <c r="H17" s="60"/>
      <c r="I17" s="83">
        <v>0</v>
      </c>
      <c r="J17" s="60"/>
      <c r="K17" s="83">
        <v>0</v>
      </c>
      <c r="L17" s="60"/>
      <c r="M17" s="83">
        <v>0</v>
      </c>
      <c r="N17" s="62">
        <v>0</v>
      </c>
      <c r="O17" s="161">
        <f t="shared" ref="O17" si="4">E17+F17+G17+H17+I17+J17+K17+L17+M17+N17</f>
        <v>0</v>
      </c>
      <c r="P17" s="223"/>
      <c r="Q17" s="225"/>
    </row>
    <row r="18" spans="1:17" ht="15.75" customHeight="1" thickBot="1">
      <c r="A18" s="240"/>
      <c r="B18" s="234"/>
      <c r="C18" s="63" t="s">
        <v>69</v>
      </c>
      <c r="D18" s="65" t="s">
        <v>43</v>
      </c>
      <c r="E18" s="77"/>
      <c r="F18" s="64"/>
      <c r="G18" s="80"/>
      <c r="H18" s="64"/>
      <c r="I18" s="79" t="s">
        <v>36</v>
      </c>
      <c r="J18" s="64"/>
      <c r="K18" s="79" t="s">
        <v>36</v>
      </c>
      <c r="L18" s="64"/>
      <c r="M18" s="79" t="s">
        <v>36</v>
      </c>
      <c r="N18" s="67" t="s">
        <v>36</v>
      </c>
      <c r="O18" s="162"/>
      <c r="P18" s="224"/>
      <c r="Q18" s="226"/>
    </row>
    <row r="19" spans="1:17" ht="15" customHeight="1">
      <c r="A19" s="240">
        <v>7</v>
      </c>
      <c r="B19" s="235" t="s">
        <v>52</v>
      </c>
      <c r="C19" s="51" t="s">
        <v>70</v>
      </c>
      <c r="D19" s="53" t="s">
        <v>82</v>
      </c>
      <c r="E19" s="74"/>
      <c r="F19" s="52"/>
      <c r="G19" s="81">
        <v>40</v>
      </c>
      <c r="H19" s="52"/>
      <c r="I19" s="81">
        <v>31</v>
      </c>
      <c r="J19" s="52">
        <v>40</v>
      </c>
      <c r="K19" s="81"/>
      <c r="L19" s="52">
        <v>45</v>
      </c>
      <c r="M19" s="81">
        <v>53</v>
      </c>
      <c r="N19" s="54">
        <v>0</v>
      </c>
      <c r="O19" s="227">
        <f t="shared" ref="O19" si="5">E19+F19+G19+H19+I19+J19+K19+L19+M19+N19</f>
        <v>209</v>
      </c>
      <c r="P19" s="229">
        <f>G20+I20+J20+L20+M20</f>
        <v>5.8344907407407408E-2</v>
      </c>
      <c r="Q19" s="231">
        <v>4</v>
      </c>
    </row>
    <row r="20" spans="1:17" ht="15.75" customHeight="1" thickBot="1">
      <c r="A20" s="240"/>
      <c r="B20" s="236"/>
      <c r="C20" s="55" t="s">
        <v>71</v>
      </c>
      <c r="D20" s="57" t="s">
        <v>82</v>
      </c>
      <c r="E20" s="75"/>
      <c r="F20" s="58"/>
      <c r="G20" s="79">
        <v>8.2291666666666659E-3</v>
      </c>
      <c r="H20" s="58"/>
      <c r="I20" s="79">
        <v>1.8483796296296297E-2</v>
      </c>
      <c r="J20" s="69">
        <v>9.3518518518518525E-3</v>
      </c>
      <c r="K20" s="82"/>
      <c r="L20" s="69">
        <v>1.1875000000000002E-2</v>
      </c>
      <c r="M20" s="79">
        <v>1.0405092592592593E-2</v>
      </c>
      <c r="N20" s="68" t="s">
        <v>36</v>
      </c>
      <c r="O20" s="228"/>
      <c r="P20" s="230"/>
      <c r="Q20" s="232"/>
    </row>
    <row r="21" spans="1:17">
      <c r="A21" s="240">
        <v>8</v>
      </c>
      <c r="B21" s="233" t="s">
        <v>53</v>
      </c>
      <c r="C21" s="59" t="s">
        <v>72</v>
      </c>
      <c r="D21" s="61" t="s">
        <v>82</v>
      </c>
      <c r="E21" s="76"/>
      <c r="F21" s="60"/>
      <c r="G21" s="83"/>
      <c r="H21" s="60"/>
      <c r="I21" s="83"/>
      <c r="J21" s="60">
        <v>40</v>
      </c>
      <c r="K21" s="83">
        <v>0</v>
      </c>
      <c r="L21" s="60">
        <v>45</v>
      </c>
      <c r="M21" s="83">
        <v>40</v>
      </c>
      <c r="N21" s="62"/>
      <c r="O21" s="161">
        <f t="shared" ref="O21" si="6">E21+F21+G21+H21+I21+J21+K21+L21+M21+N21</f>
        <v>125</v>
      </c>
      <c r="P21" s="223">
        <f>J22+L22+M22</f>
        <v>4.1840277777777775E-2</v>
      </c>
      <c r="Q21" s="225">
        <v>7</v>
      </c>
    </row>
    <row r="22" spans="1:17" ht="15.75" thickBot="1">
      <c r="A22" s="240"/>
      <c r="B22" s="234"/>
      <c r="C22" s="63" t="s">
        <v>73</v>
      </c>
      <c r="D22" s="65" t="s">
        <v>82</v>
      </c>
      <c r="E22" s="73"/>
      <c r="F22" s="64"/>
      <c r="G22" s="80"/>
      <c r="H22" s="64"/>
      <c r="I22" s="80"/>
      <c r="J22" s="69">
        <v>1.2002314814814815E-2</v>
      </c>
      <c r="K22" s="79" t="s">
        <v>36</v>
      </c>
      <c r="L22" s="69">
        <v>1.7013888888888887E-2</v>
      </c>
      <c r="M22" s="79">
        <v>1.2824074074074073E-2</v>
      </c>
      <c r="N22" s="67"/>
      <c r="O22" s="162"/>
      <c r="P22" s="224"/>
      <c r="Q22" s="226"/>
    </row>
    <row r="23" spans="1:17">
      <c r="A23" s="217">
        <v>9</v>
      </c>
      <c r="B23" s="235" t="s">
        <v>54</v>
      </c>
      <c r="C23" s="4" t="s">
        <v>74</v>
      </c>
      <c r="D23" s="53" t="s">
        <v>82</v>
      </c>
      <c r="E23" s="74"/>
      <c r="F23" s="5"/>
      <c r="G23" s="81">
        <v>40</v>
      </c>
      <c r="H23" s="5">
        <v>40</v>
      </c>
      <c r="I23" s="81">
        <v>27</v>
      </c>
      <c r="J23" s="5"/>
      <c r="K23" s="81"/>
      <c r="L23" s="5"/>
      <c r="M23" s="81">
        <v>48</v>
      </c>
      <c r="N23" s="49">
        <v>40</v>
      </c>
      <c r="O23" s="227">
        <f t="shared" ref="O23" si="7">E23+F23+G23+H23+I23+J23+K23+L23+M23+N23</f>
        <v>195</v>
      </c>
      <c r="P23" s="241">
        <f>E24+F24+G24+H24+I24+J24+K24+L24+M24+N24</f>
        <v>7.0844907407407412E-2</v>
      </c>
      <c r="Q23" s="195">
        <v>5</v>
      </c>
    </row>
    <row r="24" spans="1:17" ht="15.75" thickBot="1">
      <c r="A24" s="217"/>
      <c r="B24" s="236"/>
      <c r="C24" s="70" t="s">
        <v>75</v>
      </c>
      <c r="D24" s="57" t="s">
        <v>82</v>
      </c>
      <c r="E24" s="78"/>
      <c r="F24" s="71"/>
      <c r="G24" s="79">
        <v>1.5532407407407406E-2</v>
      </c>
      <c r="H24" s="69">
        <v>1.7361111111111112E-2</v>
      </c>
      <c r="I24" s="79">
        <v>1.4791666666666668E-2</v>
      </c>
      <c r="J24" s="71"/>
      <c r="K24" s="84"/>
      <c r="L24" s="71"/>
      <c r="M24" s="79">
        <v>1.3530092592592594E-2</v>
      </c>
      <c r="N24" s="67">
        <v>9.6296296296296303E-3</v>
      </c>
      <c r="O24" s="228"/>
      <c r="P24" s="242"/>
      <c r="Q24" s="243"/>
    </row>
    <row r="25" spans="1:17">
      <c r="A25" s="217">
        <v>10</v>
      </c>
      <c r="B25" s="233" t="s">
        <v>55</v>
      </c>
      <c r="C25" s="59" t="s">
        <v>76</v>
      </c>
      <c r="D25" s="61" t="s">
        <v>82</v>
      </c>
      <c r="E25" s="76">
        <v>0</v>
      </c>
      <c r="F25" s="60"/>
      <c r="G25" s="83"/>
      <c r="H25" s="60">
        <v>0</v>
      </c>
      <c r="I25" s="83">
        <v>25</v>
      </c>
      <c r="J25" s="60">
        <v>0</v>
      </c>
      <c r="K25" s="83"/>
      <c r="L25" s="60"/>
      <c r="M25" s="83"/>
      <c r="N25" s="62"/>
      <c r="O25" s="161">
        <f t="shared" ref="O25" si="8">E25+F25+G25+H25+I25+J25+K25+L25+M25+N25</f>
        <v>25</v>
      </c>
      <c r="P25" s="223">
        <f>I26</f>
        <v>1.9409722222222221E-2</v>
      </c>
      <c r="Q25" s="225">
        <v>10</v>
      </c>
    </row>
    <row r="26" spans="1:17" ht="15.75" thickBot="1">
      <c r="A26" s="217"/>
      <c r="B26" s="234"/>
      <c r="C26" s="63" t="s">
        <v>77</v>
      </c>
      <c r="D26" s="65" t="s">
        <v>82</v>
      </c>
      <c r="E26" s="77" t="s">
        <v>36</v>
      </c>
      <c r="F26" s="64"/>
      <c r="G26" s="79"/>
      <c r="H26" s="69" t="s">
        <v>36</v>
      </c>
      <c r="I26" s="79">
        <v>1.9409722222222221E-2</v>
      </c>
      <c r="J26" s="69" t="s">
        <v>36</v>
      </c>
      <c r="K26" s="79"/>
      <c r="L26" s="69"/>
      <c r="M26" s="79"/>
      <c r="N26" s="72"/>
      <c r="O26" s="162"/>
      <c r="P26" s="224"/>
      <c r="Q26" s="226"/>
    </row>
    <row r="27" spans="1:17">
      <c r="A27" s="217">
        <v>11</v>
      </c>
      <c r="B27" s="235" t="s">
        <v>56</v>
      </c>
      <c r="C27" s="51" t="s">
        <v>78</v>
      </c>
      <c r="D27" s="53" t="s">
        <v>43</v>
      </c>
      <c r="E27" s="74"/>
      <c r="F27" s="52">
        <v>35</v>
      </c>
      <c r="G27" s="81">
        <v>0</v>
      </c>
      <c r="H27" s="52"/>
      <c r="I27" s="81">
        <v>25</v>
      </c>
      <c r="J27" s="52">
        <v>40</v>
      </c>
      <c r="K27" s="81">
        <v>55</v>
      </c>
      <c r="L27" s="52">
        <v>0</v>
      </c>
      <c r="M27" s="81">
        <v>40</v>
      </c>
      <c r="N27" s="54">
        <v>0</v>
      </c>
      <c r="O27" s="227">
        <f t="shared" ref="O27" si="9">E27+F27+G27+H27+I27+J27+K27+L27+M27+N27</f>
        <v>195</v>
      </c>
      <c r="P27" s="229">
        <f>F28+I28+J28+K28+M28</f>
        <v>7.755787037037036E-2</v>
      </c>
      <c r="Q27" s="231">
        <v>6</v>
      </c>
    </row>
    <row r="28" spans="1:17" ht="15.75" thickBot="1">
      <c r="A28" s="217"/>
      <c r="B28" s="236"/>
      <c r="C28" s="55" t="s">
        <v>79</v>
      </c>
      <c r="D28" s="57" t="s">
        <v>43</v>
      </c>
      <c r="E28" s="75"/>
      <c r="F28" s="69">
        <v>1.3888888888888888E-2</v>
      </c>
      <c r="G28" s="82" t="s">
        <v>36</v>
      </c>
      <c r="H28" s="56"/>
      <c r="I28" s="79">
        <v>1.8229166666666668E-2</v>
      </c>
      <c r="J28" s="69">
        <v>1.4120370370370368E-2</v>
      </c>
      <c r="K28" s="79">
        <v>1.4074074074074074E-2</v>
      </c>
      <c r="L28" s="58" t="s">
        <v>36</v>
      </c>
      <c r="M28" s="79">
        <v>1.7245370370370369E-2</v>
      </c>
      <c r="N28" s="68" t="s">
        <v>36</v>
      </c>
      <c r="O28" s="228"/>
      <c r="P28" s="230"/>
      <c r="Q28" s="232"/>
    </row>
    <row r="29" spans="1:17">
      <c r="A29" s="239">
        <v>12</v>
      </c>
      <c r="B29" s="237" t="s">
        <v>57</v>
      </c>
      <c r="C29" s="135" t="s">
        <v>80</v>
      </c>
      <c r="D29" s="137" t="s">
        <v>44</v>
      </c>
      <c r="E29" s="138">
        <v>52</v>
      </c>
      <c r="F29" s="136">
        <v>47</v>
      </c>
      <c r="G29" s="136">
        <v>52</v>
      </c>
      <c r="H29" s="136">
        <v>52</v>
      </c>
      <c r="I29" s="136">
        <v>27</v>
      </c>
      <c r="J29" s="136">
        <v>40</v>
      </c>
      <c r="K29" s="136">
        <v>55</v>
      </c>
      <c r="L29" s="136">
        <v>55</v>
      </c>
      <c r="M29" s="136">
        <v>48</v>
      </c>
      <c r="N29" s="139"/>
      <c r="O29" s="219">
        <f t="shared" ref="O29" si="10">E29+F29+G29+H29+I29+J29+K29+L29+M29+N29</f>
        <v>428</v>
      </c>
      <c r="P29" s="221">
        <f>E30+F30+G30+H30+I30+J30+K30+L30+M30</f>
        <v>0.1159375</v>
      </c>
      <c r="Q29" s="219">
        <v>1</v>
      </c>
    </row>
    <row r="30" spans="1:17" ht="15.75" thickBot="1">
      <c r="A30" s="239"/>
      <c r="B30" s="238"/>
      <c r="C30" s="140" t="s">
        <v>81</v>
      </c>
      <c r="D30" s="141" t="s">
        <v>44</v>
      </c>
      <c r="E30" s="142">
        <v>1.1782407407407406E-2</v>
      </c>
      <c r="F30" s="143">
        <v>1.2916666666666667E-2</v>
      </c>
      <c r="G30" s="143">
        <v>1.2499999999999999E-2</v>
      </c>
      <c r="H30" s="143">
        <v>1.5150462962962963E-2</v>
      </c>
      <c r="I30" s="143">
        <v>1.3657407407407408E-2</v>
      </c>
      <c r="J30" s="143">
        <v>9.9652777777777778E-3</v>
      </c>
      <c r="K30" s="143">
        <v>1.2418981481481482E-2</v>
      </c>
      <c r="L30" s="143">
        <v>1.4178240740740741E-2</v>
      </c>
      <c r="M30" s="143">
        <v>1.3368055555555557E-2</v>
      </c>
      <c r="N30" s="144"/>
      <c r="O30" s="220"/>
      <c r="P30" s="222"/>
      <c r="Q30" s="220"/>
    </row>
  </sheetData>
  <mergeCells count="68">
    <mergeCell ref="O4:O6"/>
    <mergeCell ref="P4:P6"/>
    <mergeCell ref="Q4:Q6"/>
    <mergeCell ref="A7:A8"/>
    <mergeCell ref="B7:B8"/>
    <mergeCell ref="O7:O8"/>
    <mergeCell ref="P7:P8"/>
    <mergeCell ref="Q7:Q8"/>
    <mergeCell ref="A4:A6"/>
    <mergeCell ref="B4:B6"/>
    <mergeCell ref="C4:C6"/>
    <mergeCell ref="D4:D6"/>
    <mergeCell ref="E4:N5"/>
    <mergeCell ref="A11:A12"/>
    <mergeCell ref="B11:B12"/>
    <mergeCell ref="O11:O12"/>
    <mergeCell ref="P11:P12"/>
    <mergeCell ref="Q11:Q12"/>
    <mergeCell ref="A9:A10"/>
    <mergeCell ref="B9:B10"/>
    <mergeCell ref="O9:O10"/>
    <mergeCell ref="P9:P10"/>
    <mergeCell ref="Q9:Q10"/>
    <mergeCell ref="A15:A16"/>
    <mergeCell ref="B15:B16"/>
    <mergeCell ref="O15:O16"/>
    <mergeCell ref="P15:P16"/>
    <mergeCell ref="Q15:Q16"/>
    <mergeCell ref="A13:A14"/>
    <mergeCell ref="B13:B14"/>
    <mergeCell ref="O13:O14"/>
    <mergeCell ref="P13:P14"/>
    <mergeCell ref="Q13:Q14"/>
    <mergeCell ref="A19:A20"/>
    <mergeCell ref="B19:B20"/>
    <mergeCell ref="O19:O20"/>
    <mergeCell ref="P19:P20"/>
    <mergeCell ref="Q19:Q20"/>
    <mergeCell ref="A17:A18"/>
    <mergeCell ref="B17:B18"/>
    <mergeCell ref="O17:O18"/>
    <mergeCell ref="P17:P18"/>
    <mergeCell ref="Q17:Q18"/>
    <mergeCell ref="A23:A24"/>
    <mergeCell ref="B23:B24"/>
    <mergeCell ref="O23:O24"/>
    <mergeCell ref="P23:P24"/>
    <mergeCell ref="Q23:Q24"/>
    <mergeCell ref="A21:A22"/>
    <mergeCell ref="B21:B22"/>
    <mergeCell ref="O21:O22"/>
    <mergeCell ref="P21:P22"/>
    <mergeCell ref="Q21:Q22"/>
    <mergeCell ref="B25:B26"/>
    <mergeCell ref="B27:B28"/>
    <mergeCell ref="B29:B30"/>
    <mergeCell ref="A25:A26"/>
    <mergeCell ref="A27:A28"/>
    <mergeCell ref="A29:A30"/>
    <mergeCell ref="O29:O30"/>
    <mergeCell ref="P29:P30"/>
    <mergeCell ref="Q29:Q30"/>
    <mergeCell ref="O25:O26"/>
    <mergeCell ref="P25:P26"/>
    <mergeCell ref="Q25:Q26"/>
    <mergeCell ref="O27:O28"/>
    <mergeCell ref="P27:P28"/>
    <mergeCell ref="Q27:Q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B41" sqref="B41"/>
    </sheetView>
  </sheetViews>
  <sheetFormatPr defaultRowHeight="15"/>
  <cols>
    <col min="1" max="1" width="4.85546875" customWidth="1"/>
    <col min="2" max="2" width="26" customWidth="1"/>
    <col min="3" max="4" width="16.7109375" customWidth="1"/>
    <col min="5" max="5" width="12.7109375" style="1" customWidth="1"/>
    <col min="6" max="6" width="9.140625" style="1"/>
  </cols>
  <sheetData>
    <row r="1" spans="1:6">
      <c r="A1" t="s">
        <v>0</v>
      </c>
    </row>
    <row r="2" spans="1:6">
      <c r="A2" t="s">
        <v>3</v>
      </c>
    </row>
    <row r="3" spans="1:6" ht="15.75" thickBot="1"/>
    <row r="4" spans="1:6" ht="15" customHeight="1">
      <c r="A4" s="233" t="s">
        <v>14</v>
      </c>
      <c r="B4" s="263" t="s">
        <v>33</v>
      </c>
      <c r="C4" s="264" t="s">
        <v>35</v>
      </c>
      <c r="D4" s="265"/>
      <c r="E4" s="259" t="s">
        <v>39</v>
      </c>
      <c r="F4" s="225" t="s">
        <v>40</v>
      </c>
    </row>
    <row r="5" spans="1:6">
      <c r="A5" s="262"/>
      <c r="B5" s="240"/>
      <c r="C5" s="104">
        <v>1</v>
      </c>
      <c r="D5" s="105">
        <v>2</v>
      </c>
      <c r="E5" s="260"/>
      <c r="F5" s="261"/>
    </row>
    <row r="6" spans="1:6">
      <c r="A6" s="145">
        <v>1</v>
      </c>
      <c r="B6" s="146" t="s">
        <v>83</v>
      </c>
      <c r="C6" s="147">
        <v>1.9791666666666668E-3</v>
      </c>
      <c r="D6" s="148">
        <v>1.8171296296296297E-3</v>
      </c>
      <c r="E6" s="149">
        <f>C6+D6</f>
        <v>3.7962962962962967E-3</v>
      </c>
      <c r="F6" s="150">
        <v>1</v>
      </c>
    </row>
    <row r="7" spans="1:6">
      <c r="A7" s="113">
        <v>2</v>
      </c>
      <c r="B7" s="114" t="s">
        <v>84</v>
      </c>
      <c r="C7" s="115">
        <v>1.8402777777777777E-3</v>
      </c>
      <c r="D7" s="116">
        <v>2.3032407407407407E-3</v>
      </c>
      <c r="E7" s="117">
        <f t="shared" ref="E7:E21" si="0">C7+D7</f>
        <v>4.1435185185185186E-3</v>
      </c>
      <c r="F7" s="118">
        <v>2</v>
      </c>
    </row>
    <row r="8" spans="1:6">
      <c r="A8" s="101">
        <v>3</v>
      </c>
      <c r="B8" s="103" t="s">
        <v>85</v>
      </c>
      <c r="C8" s="106">
        <v>3.5763888888888894E-3</v>
      </c>
      <c r="D8" s="107">
        <v>3.1828703703703702E-3</v>
      </c>
      <c r="E8" s="108">
        <f t="shared" si="0"/>
        <v>6.75925925925926E-3</v>
      </c>
      <c r="F8" s="111">
        <v>7</v>
      </c>
    </row>
    <row r="9" spans="1:6">
      <c r="A9" s="101">
        <v>4</v>
      </c>
      <c r="B9" s="103" t="s">
        <v>65</v>
      </c>
      <c r="C9" s="106">
        <v>2.4189814814814816E-3</v>
      </c>
      <c r="D9" s="107">
        <v>2.2453703703703702E-3</v>
      </c>
      <c r="E9" s="108">
        <f t="shared" si="0"/>
        <v>4.6643518518518518E-3</v>
      </c>
      <c r="F9" s="111">
        <v>4</v>
      </c>
    </row>
    <row r="10" spans="1:6">
      <c r="A10" s="101">
        <v>5</v>
      </c>
      <c r="B10" s="103" t="s">
        <v>86</v>
      </c>
      <c r="C10" s="106">
        <v>4.6180555555555558E-3</v>
      </c>
      <c r="D10" s="107">
        <v>5.8217592592592592E-3</v>
      </c>
      <c r="E10" s="108">
        <f t="shared" si="0"/>
        <v>1.0439814814814815E-2</v>
      </c>
      <c r="F10" s="111">
        <v>10</v>
      </c>
    </row>
    <row r="11" spans="1:6">
      <c r="A11" s="101">
        <v>6</v>
      </c>
      <c r="B11" s="103" t="s">
        <v>87</v>
      </c>
      <c r="C11" s="106"/>
      <c r="D11" s="107" t="s">
        <v>37</v>
      </c>
      <c r="E11" s="108"/>
      <c r="F11" s="111"/>
    </row>
    <row r="12" spans="1:6">
      <c r="A12" s="101">
        <v>7</v>
      </c>
      <c r="B12" s="103" t="s">
        <v>88</v>
      </c>
      <c r="C12" s="106"/>
      <c r="D12" s="107" t="s">
        <v>36</v>
      </c>
      <c r="E12" s="108"/>
      <c r="F12" s="111"/>
    </row>
    <row r="13" spans="1:6">
      <c r="A13" s="101">
        <v>8</v>
      </c>
      <c r="B13" s="103" t="s">
        <v>89</v>
      </c>
      <c r="C13" s="106">
        <v>3.425925925925926E-3</v>
      </c>
      <c r="D13" s="107">
        <v>3.2870370370370367E-3</v>
      </c>
      <c r="E13" s="108">
        <f t="shared" si="0"/>
        <v>6.7129629629629622E-3</v>
      </c>
      <c r="F13" s="111">
        <v>6</v>
      </c>
    </row>
    <row r="14" spans="1:6" ht="15" customHeight="1">
      <c r="A14" s="101">
        <v>9</v>
      </c>
      <c r="B14" s="103" t="s">
        <v>90</v>
      </c>
      <c r="C14" s="106"/>
      <c r="D14" s="107" t="s">
        <v>37</v>
      </c>
      <c r="E14" s="108"/>
      <c r="F14" s="111"/>
    </row>
    <row r="15" spans="1:6" ht="15.75" customHeight="1">
      <c r="A15" s="101">
        <v>10</v>
      </c>
      <c r="B15" s="103" t="s">
        <v>91</v>
      </c>
      <c r="C15" s="106">
        <v>5.4861111111111117E-3</v>
      </c>
      <c r="D15" s="107">
        <v>2.6620370370370374E-3</v>
      </c>
      <c r="E15" s="108">
        <f t="shared" si="0"/>
        <v>8.1481481481481492E-3</v>
      </c>
      <c r="F15" s="111">
        <v>9</v>
      </c>
    </row>
    <row r="16" spans="1:6" ht="15" customHeight="1">
      <c r="A16" s="101">
        <v>11</v>
      </c>
      <c r="B16" s="103" t="s">
        <v>92</v>
      </c>
      <c r="C16" s="106" t="s">
        <v>37</v>
      </c>
      <c r="D16" s="107">
        <v>6.7361111111111103E-3</v>
      </c>
      <c r="E16" s="108"/>
      <c r="F16" s="111"/>
    </row>
    <row r="17" spans="1:6" ht="15.75" customHeight="1">
      <c r="A17" s="101">
        <v>12</v>
      </c>
      <c r="B17" s="103" t="s">
        <v>93</v>
      </c>
      <c r="C17" s="106" t="s">
        <v>37</v>
      </c>
      <c r="D17" s="107">
        <v>2.488425925925926E-3</v>
      </c>
      <c r="E17" s="108"/>
      <c r="F17" s="111"/>
    </row>
    <row r="18" spans="1:6" ht="15" customHeight="1">
      <c r="A18" s="101">
        <v>13</v>
      </c>
      <c r="B18" s="103" t="s">
        <v>94</v>
      </c>
      <c r="C18" s="106" t="s">
        <v>37</v>
      </c>
      <c r="D18" s="107"/>
      <c r="E18" s="108"/>
      <c r="F18" s="111"/>
    </row>
    <row r="19" spans="1:6" ht="15.75" customHeight="1">
      <c r="A19" s="119">
        <v>14</v>
      </c>
      <c r="B19" s="120" t="s">
        <v>95</v>
      </c>
      <c r="C19" s="121">
        <v>2.6504629629629625E-3</v>
      </c>
      <c r="D19" s="122">
        <v>1.6666666666666668E-3</v>
      </c>
      <c r="E19" s="123">
        <f t="shared" si="0"/>
        <v>4.3171296296296291E-3</v>
      </c>
      <c r="F19" s="124">
        <v>3</v>
      </c>
    </row>
    <row r="20" spans="1:6">
      <c r="A20" s="101">
        <v>15</v>
      </c>
      <c r="B20" s="103" t="s">
        <v>96</v>
      </c>
      <c r="C20" s="106">
        <v>3.5416666666666665E-3</v>
      </c>
      <c r="D20" s="107">
        <v>2.2222222222222222E-3</v>
      </c>
      <c r="E20" s="108">
        <f t="shared" si="0"/>
        <v>5.7638888888888887E-3</v>
      </c>
      <c r="F20" s="111">
        <v>5</v>
      </c>
    </row>
    <row r="21" spans="1:6">
      <c r="A21" s="101">
        <v>16</v>
      </c>
      <c r="B21" s="103" t="s">
        <v>97</v>
      </c>
      <c r="C21" s="106">
        <v>3.8310185185185183E-3</v>
      </c>
      <c r="D21" s="107">
        <v>3.414351851851852E-3</v>
      </c>
      <c r="E21" s="108">
        <f t="shared" si="0"/>
        <v>7.2453703703703708E-3</v>
      </c>
      <c r="F21" s="111">
        <v>8</v>
      </c>
    </row>
    <row r="22" spans="1:6" ht="15.75" thickBot="1">
      <c r="A22" s="102">
        <v>17</v>
      </c>
      <c r="B22" s="65" t="s">
        <v>98</v>
      </c>
      <c r="C22" s="66"/>
      <c r="D22" s="67" t="s">
        <v>37</v>
      </c>
      <c r="E22" s="109"/>
      <c r="F22" s="112"/>
    </row>
    <row r="23" spans="1:6">
      <c r="A23" s="99"/>
      <c r="B23" s="98"/>
      <c r="C23" s="97"/>
      <c r="D23" s="97"/>
      <c r="E23" s="110"/>
      <c r="F23" s="100"/>
    </row>
  </sheetData>
  <mergeCells count="5">
    <mergeCell ref="E4:E5"/>
    <mergeCell ref="F4:F5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Связки. Группа НП</vt:lpstr>
      <vt:lpstr>Связки. Группа СП</vt:lpstr>
      <vt:lpstr>Индивидуальное лазание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Назаркина Евгения</dc:creator>
  <cp:lastModifiedBy>1</cp:lastModifiedBy>
  <cp:lastPrinted>2015-10-06T19:35:27Z</cp:lastPrinted>
  <dcterms:created xsi:type="dcterms:W3CDTF">2015-09-30T17:00:31Z</dcterms:created>
  <dcterms:modified xsi:type="dcterms:W3CDTF">2015-10-08T04:55:45Z</dcterms:modified>
</cp:coreProperties>
</file>